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45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G28" i="1"/>
  <c r="G21" l="1"/>
  <c r="G16"/>
  <c r="G27"/>
  <c r="G20"/>
  <c r="G19"/>
  <c r="G18"/>
  <c r="G17" l="1"/>
  <c r="G22" l="1"/>
  <c r="G30" l="1"/>
  <c r="G32" l="1"/>
  <c r="F4" s="1"/>
  <c r="C4" l="1"/>
</calcChain>
</file>

<file path=xl/sharedStrings.xml><?xml version="1.0" encoding="utf-8"?>
<sst xmlns="http://schemas.openxmlformats.org/spreadsheetml/2006/main" count="65" uniqueCount="54">
  <si>
    <t>наименование работ и затрат</t>
  </si>
  <si>
    <t>единица измерения</t>
  </si>
  <si>
    <t>кол-во единиц по проектным данным</t>
  </si>
  <si>
    <t>на единицу измерения</t>
  </si>
  <si>
    <t>общая</t>
  </si>
  <si>
    <t>шифр и номер позиции норматива</t>
  </si>
  <si>
    <t>сметная стоимость</t>
  </si>
  <si>
    <t>шт</t>
  </si>
  <si>
    <t>Итого по монтажу</t>
  </si>
  <si>
    <t>№ п/п</t>
  </si>
  <si>
    <t>МАТЕРИАЛЫ</t>
  </si>
  <si>
    <t>м</t>
  </si>
  <si>
    <t>сип7</t>
  </si>
  <si>
    <t>Итого материалы</t>
  </si>
  <si>
    <t>Итого по смете</t>
  </si>
  <si>
    <t>Всего по смете</t>
  </si>
  <si>
    <t>наименование объекта</t>
  </si>
  <si>
    <t>Смета в сумме</t>
  </si>
  <si>
    <t>Подрядчик</t>
  </si>
  <si>
    <t>ООО"СВЕТ"</t>
  </si>
  <si>
    <t>Заказчик</t>
  </si>
  <si>
    <t>"Согласована"</t>
  </si>
  <si>
    <t>"Утверждена"</t>
  </si>
  <si>
    <t>составлена в уровне текущих цен</t>
  </si>
  <si>
    <t>коды ресурсов</t>
  </si>
  <si>
    <t>наименование работ, затрат,характеристика оборудования</t>
  </si>
  <si>
    <t>кол-во</t>
  </si>
  <si>
    <t>цена</t>
  </si>
  <si>
    <t>стоимость</t>
  </si>
  <si>
    <t>"______"___________   год</t>
  </si>
  <si>
    <t>Монтаж и ошиновка трансформатора</t>
  </si>
  <si>
    <t>Накладные  15%</t>
  </si>
  <si>
    <t>08-03-574-3</t>
  </si>
  <si>
    <t>Отсоединение жил проводов</t>
  </si>
  <si>
    <t>08-02-158-01</t>
  </si>
  <si>
    <t>08-01-062-2</t>
  </si>
  <si>
    <t>Демонтаж  тр-ра(демонтаж К-0,6)</t>
  </si>
  <si>
    <t>33-04-062-2</t>
  </si>
  <si>
    <t>Заделка концевая для 1ж провода до 95мм2</t>
  </si>
  <si>
    <t>Подключение жил провода  до 95мм2</t>
  </si>
  <si>
    <t>Испытание тр-ра</t>
  </si>
  <si>
    <t>Провод ПУГВ 1х95</t>
  </si>
  <si>
    <t>Наконечник ТМЛ-95</t>
  </si>
  <si>
    <t>Локальная смета</t>
  </si>
  <si>
    <t>"______"___________    2025 год</t>
  </si>
  <si>
    <t xml:space="preserve">   2025г</t>
  </si>
  <si>
    <t>01-02-002-1</t>
  </si>
  <si>
    <t>Доставка тр-ра</t>
  </si>
  <si>
    <t>БКМ</t>
  </si>
  <si>
    <t>м/час</t>
  </si>
  <si>
    <t>3х2400</t>
  </si>
  <si>
    <t>Тр-р ТМГ-250/10/0.4</t>
  </si>
  <si>
    <t xml:space="preserve">Замена ТМГ-250 </t>
  </si>
  <si>
    <t>СНТ Звездочка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</si>
</sst>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0_р_."/>
  </numFmts>
  <fonts count="8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0" fontId="2" fillId="0" borderId="0" xfId="0" applyFont="1" applyFill="1" applyAlignment="1">
      <alignment wrapText="1"/>
    </xf>
    <xf numFmtId="164" fontId="4" fillId="0" borderId="0" xfId="0" applyNumberFormat="1" applyFont="1" applyFill="1"/>
    <xf numFmtId="164" fontId="2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39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0" fontId="1" fillId="0" borderId="1" xfId="0" applyNumberFormat="1" applyFont="1" applyFill="1" applyBorder="1"/>
    <xf numFmtId="39" fontId="1" fillId="0" borderId="1" xfId="0" applyNumberFormat="1" applyFont="1" applyFill="1" applyBorder="1"/>
    <xf numFmtId="0" fontId="2" fillId="0" borderId="0" xfId="0" applyNumberFormat="1" applyFont="1" applyFill="1"/>
    <xf numFmtId="0" fontId="2" fillId="0" borderId="0" xfId="0" applyFont="1" applyFill="1" applyBorder="1"/>
    <xf numFmtId="164" fontId="4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/>
    <xf numFmtId="165" fontId="1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/>
    <xf numFmtId="3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tabSelected="1" zoomScaleNormal="100" workbookViewId="0">
      <selection activeCell="B2" sqref="B2:C2"/>
    </sheetView>
  </sheetViews>
  <sheetFormatPr defaultRowHeight="12"/>
  <cols>
    <col min="1" max="1" width="5.7109375" style="1" customWidth="1"/>
    <col min="2" max="2" width="10.7109375" style="1" customWidth="1"/>
    <col min="3" max="3" width="36" style="2" customWidth="1"/>
    <col min="4" max="4" width="9.28515625" style="3" customWidth="1"/>
    <col min="5" max="5" width="9.5703125" style="2" customWidth="1"/>
    <col min="6" max="6" width="12.7109375" style="1" customWidth="1"/>
    <col min="7" max="7" width="14.42578125" style="1" customWidth="1"/>
    <col min="8" max="16384" width="9.140625" style="1"/>
  </cols>
  <sheetData>
    <row r="2" spans="1:7">
      <c r="B2" s="45" t="s">
        <v>53</v>
      </c>
      <c r="C2" s="45"/>
    </row>
    <row r="3" spans="1:7">
      <c r="B3" s="55" t="s">
        <v>16</v>
      </c>
      <c r="C3" s="55"/>
    </row>
    <row r="4" spans="1:7" ht="24">
      <c r="B4" s="4" t="s">
        <v>17</v>
      </c>
      <c r="C4" s="5">
        <f>G37</f>
        <v>579804</v>
      </c>
      <c r="E4" s="6" t="s">
        <v>17</v>
      </c>
      <c r="F4" s="5">
        <f>G37</f>
        <v>579804</v>
      </c>
    </row>
    <row r="5" spans="1:7">
      <c r="B5" s="1" t="s">
        <v>21</v>
      </c>
      <c r="E5" s="2" t="s">
        <v>22</v>
      </c>
      <c r="F5" s="2"/>
    </row>
    <row r="6" spans="1:7">
      <c r="B6" s="1" t="s">
        <v>18</v>
      </c>
      <c r="C6" s="7" t="s">
        <v>19</v>
      </c>
      <c r="E6" s="2" t="s">
        <v>20</v>
      </c>
      <c r="F6" s="45"/>
      <c r="G6" s="45"/>
    </row>
    <row r="7" spans="1:7">
      <c r="C7" s="43" t="s">
        <v>44</v>
      </c>
      <c r="F7" s="40" t="s">
        <v>29</v>
      </c>
      <c r="G7" s="1" t="s">
        <v>45</v>
      </c>
    </row>
    <row r="8" spans="1:7">
      <c r="C8" s="8"/>
    </row>
    <row r="9" spans="1:7" ht="18.75">
      <c r="C9" s="47" t="s">
        <v>43</v>
      </c>
      <c r="D9" s="47"/>
      <c r="E9" s="47"/>
    </row>
    <row r="10" spans="1:7">
      <c r="C10" s="48" t="s">
        <v>52</v>
      </c>
      <c r="D10" s="48"/>
      <c r="E10" s="48"/>
    </row>
    <row r="11" spans="1:7">
      <c r="B11" s="49" t="s">
        <v>23</v>
      </c>
      <c r="C11" s="49"/>
      <c r="D11" s="8"/>
      <c r="E11" s="8"/>
    </row>
    <row r="13" spans="1:7" ht="50.25" customHeight="1">
      <c r="A13" s="51" t="s">
        <v>9</v>
      </c>
      <c r="B13" s="52" t="s">
        <v>5</v>
      </c>
      <c r="C13" s="53" t="s">
        <v>0</v>
      </c>
      <c r="D13" s="54" t="s">
        <v>1</v>
      </c>
      <c r="E13" s="50" t="s">
        <v>2</v>
      </c>
      <c r="F13" s="51" t="s">
        <v>6</v>
      </c>
      <c r="G13" s="51"/>
    </row>
    <row r="14" spans="1:7" ht="29.25" customHeight="1">
      <c r="A14" s="51"/>
      <c r="B14" s="52"/>
      <c r="C14" s="53"/>
      <c r="D14" s="54"/>
      <c r="E14" s="50"/>
      <c r="F14" s="10" t="s">
        <v>3</v>
      </c>
      <c r="G14" s="10" t="s">
        <v>4</v>
      </c>
    </row>
    <row r="15" spans="1:7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</row>
    <row r="16" spans="1:7">
      <c r="A16" s="15">
        <v>1</v>
      </c>
      <c r="B16" s="16" t="s">
        <v>32</v>
      </c>
      <c r="C16" s="17" t="s">
        <v>33</v>
      </c>
      <c r="D16" s="18">
        <v>100</v>
      </c>
      <c r="E16" s="19">
        <v>0.08</v>
      </c>
      <c r="F16" s="20">
        <v>42448</v>
      </c>
      <c r="G16" s="20">
        <f t="shared" ref="G16" si="0">E16*F16</f>
        <v>3395.84</v>
      </c>
    </row>
    <row r="17" spans="1:7">
      <c r="A17" s="15">
        <v>2</v>
      </c>
      <c r="B17" s="16" t="s">
        <v>35</v>
      </c>
      <c r="C17" s="17" t="s">
        <v>36</v>
      </c>
      <c r="D17" s="18" t="s">
        <v>7</v>
      </c>
      <c r="E17" s="19">
        <v>1</v>
      </c>
      <c r="F17" s="20">
        <v>18356</v>
      </c>
      <c r="G17" s="20">
        <f>E17*F17</f>
        <v>18356</v>
      </c>
    </row>
    <row r="18" spans="1:7">
      <c r="A18" s="15">
        <v>3</v>
      </c>
      <c r="B18" s="16" t="s">
        <v>37</v>
      </c>
      <c r="C18" s="17" t="s">
        <v>30</v>
      </c>
      <c r="D18" s="18" t="s">
        <v>7</v>
      </c>
      <c r="E18" s="19">
        <v>1</v>
      </c>
      <c r="F18" s="20">
        <v>30593</v>
      </c>
      <c r="G18" s="20">
        <f t="shared" ref="G18" si="1">E18*F18</f>
        <v>30593</v>
      </c>
    </row>
    <row r="19" spans="1:7">
      <c r="A19" s="15">
        <v>4</v>
      </c>
      <c r="B19" s="16" t="s">
        <v>34</v>
      </c>
      <c r="C19" s="17" t="s">
        <v>38</v>
      </c>
      <c r="D19" s="18" t="s">
        <v>7</v>
      </c>
      <c r="E19" s="19">
        <v>8</v>
      </c>
      <c r="F19" s="20">
        <v>428.75</v>
      </c>
      <c r="G19" s="20">
        <f t="shared" ref="G19:G21" si="2">E19*F19</f>
        <v>3430</v>
      </c>
    </row>
    <row r="20" spans="1:7">
      <c r="A20" s="15">
        <v>5</v>
      </c>
      <c r="B20" s="16" t="s">
        <v>32</v>
      </c>
      <c r="C20" s="17" t="s">
        <v>39</v>
      </c>
      <c r="D20" s="18">
        <v>100</v>
      </c>
      <c r="E20" s="19">
        <v>0.08</v>
      </c>
      <c r="F20" s="20">
        <v>30935</v>
      </c>
      <c r="G20" s="20">
        <f t="shared" si="2"/>
        <v>2474.8000000000002</v>
      </c>
    </row>
    <row r="21" spans="1:7">
      <c r="A21" s="15">
        <v>6</v>
      </c>
      <c r="B21" s="16" t="s">
        <v>46</v>
      </c>
      <c r="C21" s="17" t="s">
        <v>40</v>
      </c>
      <c r="D21" s="18" t="s">
        <v>7</v>
      </c>
      <c r="E21" s="19">
        <v>1</v>
      </c>
      <c r="F21" s="20">
        <v>12000</v>
      </c>
      <c r="G21" s="20">
        <f t="shared" si="2"/>
        <v>12000</v>
      </c>
    </row>
    <row r="22" spans="1:7">
      <c r="A22" s="22"/>
      <c r="B22" s="22"/>
      <c r="C22" s="37" t="s">
        <v>8</v>
      </c>
      <c r="D22" s="23"/>
      <c r="E22" s="24"/>
      <c r="F22" s="25"/>
      <c r="G22" s="38">
        <f>SUM(G16:G21)</f>
        <v>70249.64</v>
      </c>
    </row>
    <row r="23" spans="1:7">
      <c r="E23" s="26"/>
    </row>
    <row r="24" spans="1:7">
      <c r="A24" s="27"/>
      <c r="B24" s="27"/>
      <c r="C24" s="28" t="s">
        <v>10</v>
      </c>
      <c r="D24" s="29"/>
      <c r="E24" s="30"/>
      <c r="F24" s="31"/>
      <c r="G24" s="31"/>
    </row>
    <row r="25" spans="1:7" ht="36">
      <c r="A25" s="9" t="s">
        <v>9</v>
      </c>
      <c r="B25" s="10" t="s">
        <v>24</v>
      </c>
      <c r="C25" s="13" t="s">
        <v>25</v>
      </c>
      <c r="D25" s="12" t="s">
        <v>1</v>
      </c>
      <c r="E25" s="11" t="s">
        <v>26</v>
      </c>
      <c r="F25" s="9" t="s">
        <v>27</v>
      </c>
      <c r="G25" s="9" t="s">
        <v>28</v>
      </c>
    </row>
    <row r="26" spans="1:7">
      <c r="A26" s="32">
        <v>1</v>
      </c>
      <c r="B26" s="32">
        <v>2</v>
      </c>
      <c r="C26" s="32">
        <v>3</v>
      </c>
      <c r="D26" s="32">
        <v>4</v>
      </c>
      <c r="E26" s="32">
        <v>5</v>
      </c>
      <c r="F26" s="32">
        <v>6</v>
      </c>
      <c r="G26" s="32">
        <v>7</v>
      </c>
    </row>
    <row r="27" spans="1:7">
      <c r="A27" s="15">
        <v>1</v>
      </c>
      <c r="B27" s="15" t="s">
        <v>12</v>
      </c>
      <c r="C27" s="21" t="s">
        <v>41</v>
      </c>
      <c r="D27" s="18" t="s">
        <v>11</v>
      </c>
      <c r="E27" s="19">
        <v>8</v>
      </c>
      <c r="F27" s="33">
        <v>1393</v>
      </c>
      <c r="G27" s="33">
        <f t="shared" ref="G27:G28" si="3">E27*F27</f>
        <v>11144</v>
      </c>
    </row>
    <row r="28" spans="1:7">
      <c r="A28" s="15">
        <v>2</v>
      </c>
      <c r="B28" s="15"/>
      <c r="C28" s="21" t="s">
        <v>42</v>
      </c>
      <c r="D28" s="18" t="s">
        <v>7</v>
      </c>
      <c r="E28" s="19">
        <v>8</v>
      </c>
      <c r="F28" s="33">
        <v>198</v>
      </c>
      <c r="G28" s="33">
        <f t="shared" si="3"/>
        <v>1584</v>
      </c>
    </row>
    <row r="29" spans="1:7">
      <c r="A29" s="15">
        <v>3</v>
      </c>
      <c r="B29" s="15"/>
      <c r="C29" s="21" t="s">
        <v>51</v>
      </c>
      <c r="D29" s="18" t="s">
        <v>7</v>
      </c>
      <c r="E29" s="19">
        <v>1</v>
      </c>
      <c r="F29" s="33">
        <v>406000</v>
      </c>
      <c r="G29" s="33">
        <v>406000</v>
      </c>
    </row>
    <row r="30" spans="1:7">
      <c r="A30" s="22"/>
      <c r="B30" s="22"/>
      <c r="C30" s="37" t="s">
        <v>13</v>
      </c>
      <c r="D30" s="18"/>
      <c r="E30" s="19"/>
      <c r="F30" s="33"/>
      <c r="G30" s="39">
        <f>SUM(G27:G29)</f>
        <v>418728</v>
      </c>
    </row>
    <row r="31" spans="1:7">
      <c r="F31" s="34"/>
      <c r="G31" s="34"/>
    </row>
    <row r="32" spans="1:7">
      <c r="C32" s="46" t="s">
        <v>14</v>
      </c>
      <c r="D32" s="46"/>
      <c r="E32" s="46"/>
      <c r="F32" s="46"/>
      <c r="G32" s="35">
        <f>G22+G30</f>
        <v>488977.64</v>
      </c>
    </row>
    <row r="33" spans="3:7">
      <c r="C33" s="42" t="s">
        <v>47</v>
      </c>
      <c r="D33" s="42" t="s">
        <v>7</v>
      </c>
      <c r="E33" s="42"/>
      <c r="F33" s="42"/>
      <c r="G33" s="35">
        <v>8000</v>
      </c>
    </row>
    <row r="34" spans="3:7">
      <c r="C34" s="44" t="s">
        <v>48</v>
      </c>
      <c r="D34" s="44" t="s">
        <v>49</v>
      </c>
      <c r="E34" s="44" t="s">
        <v>50</v>
      </c>
      <c r="F34" s="44"/>
      <c r="G34" s="35">
        <v>7200</v>
      </c>
    </row>
    <row r="35" spans="3:7">
      <c r="C35" s="42" t="s">
        <v>14</v>
      </c>
      <c r="D35" s="42"/>
      <c r="E35" s="42"/>
      <c r="F35" s="42"/>
      <c r="G35" s="35">
        <v>504178</v>
      </c>
    </row>
    <row r="36" spans="3:7">
      <c r="C36" s="41" t="s">
        <v>31</v>
      </c>
      <c r="D36" s="36"/>
      <c r="E36" s="36"/>
      <c r="F36" s="36"/>
      <c r="G36" s="35">
        <v>75626</v>
      </c>
    </row>
    <row r="37" spans="3:7">
      <c r="C37" s="46" t="s">
        <v>15</v>
      </c>
      <c r="D37" s="46"/>
      <c r="E37" s="46"/>
      <c r="F37" s="46"/>
      <c r="G37" s="35">
        <v>579804</v>
      </c>
    </row>
  </sheetData>
  <mergeCells count="14">
    <mergeCell ref="A13:A14"/>
    <mergeCell ref="B13:B14"/>
    <mergeCell ref="C13:C14"/>
    <mergeCell ref="D13:D14"/>
    <mergeCell ref="B3:C3"/>
    <mergeCell ref="B2:C2"/>
    <mergeCell ref="C37:F37"/>
    <mergeCell ref="C9:E9"/>
    <mergeCell ref="C10:E10"/>
    <mergeCell ref="B11:C11"/>
    <mergeCell ref="E13:E14"/>
    <mergeCell ref="F13:G13"/>
    <mergeCell ref="F6:G6"/>
    <mergeCell ref="C32:F32"/>
  </mergeCells>
  <phoneticPr fontId="0" type="noConversion"/>
  <pageMargins left="0.19685039370078741" right="0.11811023622047245" top="0.74803149606299213" bottom="0.74803149606299213" header="0.7086614173228347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RePack by SPecialiST</cp:lastModifiedBy>
  <cp:lastPrinted>2024-09-05T08:42:50Z</cp:lastPrinted>
  <dcterms:created xsi:type="dcterms:W3CDTF">2015-07-02T14:04:18Z</dcterms:created>
  <dcterms:modified xsi:type="dcterms:W3CDTF">2025-06-19T05:56:17Z</dcterms:modified>
</cp:coreProperties>
</file>